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76" yWindow="120" windowWidth="20540" windowHeight="13260" activeTab="0"/>
  </bookViews>
  <sheets>
    <sheet name="User" sheetId="1" r:id="rId1"/>
    <sheet name="Intern" sheetId="2" r:id="rId2"/>
    <sheet name="Sheet3" sheetId="3" r:id="rId3"/>
  </sheets>
  <definedNames>
    <definedName name="aaa">'User'!$B$1</definedName>
    <definedName name="alpha">'User'!$C$1</definedName>
    <definedName name="aplha">'User'!$C$3</definedName>
    <definedName name="dt">'User'!$C$4</definedName>
    <definedName name="dx">'User'!$C$5</definedName>
    <definedName name="Excite">'User'!$C$6</definedName>
    <definedName name="Exite">'User'!$C$6</definedName>
    <definedName name="m">'User'!$C$2</definedName>
    <definedName name="ncells">'User'!$C$8</definedName>
    <definedName name="ncels">'User'!$C$8</definedName>
    <definedName name="ndisp">'User'!$C$3</definedName>
    <definedName name="ntijd">'User'!$C$7</definedName>
    <definedName name="tijd">'User'!$B$12</definedName>
    <definedName name="Watdan">'Intern'!$B$1</definedName>
  </definedNames>
  <calcPr fullCalcOnLoad="1"/>
</workbook>
</file>

<file path=xl/comments1.xml><?xml version="1.0" encoding="utf-8"?>
<comments xmlns="http://schemas.openxmlformats.org/spreadsheetml/2006/main">
  <authors>
    <author>Gerard</author>
  </authors>
  <commentList>
    <comment ref="C3" authorId="0">
      <text>
        <r>
          <rPr>
            <b/>
            <sz val="9"/>
            <rFont val="Geneva"/>
            <family val="0"/>
          </rPr>
          <t>Gerard:</t>
        </r>
        <r>
          <rPr>
            <sz val="9"/>
            <rFont val="Geneva"/>
            <family val="0"/>
          </rPr>
          <t xml:space="preserve">
To speed up the simulation, increase this number, the number of skipped time steps.</t>
        </r>
      </text>
    </comment>
    <comment ref="C4" authorId="0">
      <text>
        <r>
          <rPr>
            <b/>
            <sz val="9"/>
            <rFont val="Geneva"/>
            <family val="0"/>
          </rPr>
          <t>Gerard:</t>
        </r>
        <r>
          <rPr>
            <sz val="9"/>
            <rFont val="Geneva"/>
            <family val="0"/>
          </rPr>
          <t xml:space="preserve">
Time step. Normally betwee 0.01 and 0.5. I the Hamiltonian is not constant, the tinmestep is too large.</t>
        </r>
      </text>
    </comment>
    <comment ref="C5" authorId="0">
      <text>
        <r>
          <rPr>
            <b/>
            <sz val="9"/>
            <rFont val="Geneva"/>
            <family val="0"/>
          </rPr>
          <t>Gerard:</t>
        </r>
        <r>
          <rPr>
            <sz val="9"/>
            <rFont val="Geneva"/>
            <family val="0"/>
          </rPr>
          <t xml:space="preserve">
The stepsize of the x-grid</t>
        </r>
      </text>
    </comment>
    <comment ref="C7" authorId="0">
      <text>
        <r>
          <rPr>
            <b/>
            <sz val="9"/>
            <rFont val="Geneva"/>
            <family val="0"/>
          </rPr>
          <t>Gerard:</t>
        </r>
        <r>
          <rPr>
            <sz val="9"/>
            <rFont val="Geneva"/>
            <family val="0"/>
          </rPr>
          <t xml:space="preserve">
After which the simulation stops</t>
        </r>
      </text>
    </comment>
    <comment ref="C6" authorId="0">
      <text>
        <r>
          <rPr>
            <b/>
            <sz val="9"/>
            <rFont val="Geneva"/>
            <family val="0"/>
          </rPr>
          <t>Gerard:</t>
        </r>
        <r>
          <rPr>
            <sz val="9"/>
            <rFont val="Geneva"/>
            <family val="0"/>
          </rPr>
          <t xml:space="preserve">
A parameter which controls the exitaion strenght at startup.</t>
        </r>
      </text>
    </comment>
    <comment ref="B11" authorId="0">
      <text>
        <r>
          <rPr>
            <b/>
            <sz val="9"/>
            <rFont val="Geneva"/>
            <family val="0"/>
          </rPr>
          <t>Gerard:</t>
        </r>
        <r>
          <rPr>
            <sz val="9"/>
            <rFont val="Geneva"/>
            <family val="0"/>
          </rPr>
          <t xml:space="preserve">
The total energy should be conserved If not, probably the timestep is too large</t>
        </r>
      </text>
    </comment>
  </commentList>
</comments>
</file>

<file path=xl/sharedStrings.xml><?xml version="1.0" encoding="utf-8"?>
<sst xmlns="http://schemas.openxmlformats.org/spreadsheetml/2006/main" count="125" uniqueCount="122">
  <si>
    <t>-0.81581931572993-0.337923425021272i</t>
  </si>
  <si>
    <t>0.782241224858189+0.522676876150064i</t>
  </si>
  <si>
    <t>-0.675866028390446-0.675866028390444i</t>
  </si>
  <si>
    <t>0.562613064165041+0.842009953980282i</t>
  </si>
  <si>
    <t>-0.416057368399293-1.00445134151482i</t>
  </si>
  <si>
    <t>0.239157361739423+1.20232524950519i</t>
  </si>
  <si>
    <t>-1.34856148697126i</t>
  </si>
  <si>
    <t>-0.302858633037431+1.52257316640034i</t>
  </si>
  <si>
    <t>0.658605221477009-1.59001365793954i</t>
  </si>
  <si>
    <t>-1.16976010277263+1.75066971074571i</t>
  </si>
  <si>
    <t>1.77206396486344-1.77206396486345i</t>
  </si>
  <si>
    <t>-2.72446522344237+1.82042946205823i</t>
  </si>
  <si>
    <t>3.92793507014589-1.62700397817535i</t>
  </si>
  <si>
    <t>-5.59384806594947+1.11268556156015i</t>
  </si>
  <si>
    <t>-0.1658666135341+1.6840719888274i</t>
  </si>
  <si>
    <t>0.528834549839577-2.65863081720911i</t>
  </si>
  <si>
    <t>-0.772554504760085+2.54677089451915i</t>
  </si>
  <si>
    <t>0.965206897509165-2.33021558246269i</t>
  </si>
  <si>
    <t>-1.0653479810003+1.99312588521707i</t>
  </si>
  <si>
    <t>1.16147152520676-1.73826497779632i</t>
  </si>
  <si>
    <t>-1.20362558608804+1.46662202013617i</t>
  </si>
  <si>
    <t>1.25458574889198-1.25458574889198i</t>
  </si>
  <si>
    <t>-1.28525607221327+1.05478239924918i</t>
  </si>
  <si>
    <t>1.31992354622758-0.881944717275955i</t>
  </si>
  <si>
    <t>-1.33855693034757+0.715473585374885i</t>
  </si>
  <si>
    <t>1.35277139471054-0.560336258479476i</t>
  </si>
  <si>
    <t>-1.35652774017566+0.41149819120365i</t>
  </si>
  <si>
    <t>Boing!</t>
  </si>
  <si>
    <t>1.37096700458631-0.272702292481663i</t>
  </si>
  <si>
    <t>-1.37570491022485+0.13549510721339i</t>
  </si>
  <si>
    <t>1.3764263825414</t>
  </si>
  <si>
    <t>-1.37570491022485-0.135495107213387i</t>
  </si>
  <si>
    <t>1.37096700458631+0.272702292481661i</t>
  </si>
  <si>
    <t>-1.35652774017566-0.411498191203647i</t>
  </si>
  <si>
    <t>1.35277139471055+0.560336258479475i</t>
  </si>
  <si>
    <t>-1.33855693034757-0.715473585374883i</t>
  </si>
  <si>
    <t>1.31992354622758+0.881944717275952i</t>
  </si>
  <si>
    <t>-1.28525607221327-1.05478239924918i</t>
  </si>
  <si>
    <t>1.25458574889198+1.25458574889198i</t>
  </si>
  <si>
    <t>-1.20362558608804-1.46662202013617i</t>
  </si>
  <si>
    <t>1.16147152520677+1.73826497779632i</t>
  </si>
  <si>
    <t>-1.06534798100031-1.99312588521707i</t>
  </si>
  <si>
    <t>0.965206897509169+2.33021558246269i</t>
  </si>
  <si>
    <t>-0.772554504760094-2.54677089451915i</t>
  </si>
  <si>
    <t>0.528834549839584+2.65863081720912i</t>
  </si>
  <si>
    <t>-0.165866613534106-1.68407198882741i</t>
  </si>
  <si>
    <t>display skipped t-steps:</t>
  </si>
  <si>
    <t>time</t>
  </si>
  <si>
    <t>% complete</t>
  </si>
  <si>
    <t>labda</t>
  </si>
  <si>
    <t>Number of cells</t>
  </si>
  <si>
    <t>dt</t>
  </si>
  <si>
    <t>ntimesteps</t>
  </si>
  <si>
    <t>p</t>
  </si>
  <si>
    <t>v</t>
  </si>
  <si>
    <t>phi</t>
  </si>
  <si>
    <t>0.364392902279594+0.19477206412987i</t>
  </si>
  <si>
    <t>Htotal</t>
  </si>
  <si>
    <t>p^2</t>
  </si>
  <si>
    <t>v^2</t>
  </si>
  <si>
    <t>phi^4</t>
  </si>
  <si>
    <t>dx</t>
  </si>
  <si>
    <t>1Centre</t>
  </si>
  <si>
    <t>1Move</t>
  </si>
  <si>
    <t>2plus</t>
  </si>
  <si>
    <t>2plusmin</t>
  </si>
  <si>
    <t>Casimir</t>
  </si>
  <si>
    <t>phi^2</t>
  </si>
  <si>
    <t>Exitation Strength</t>
  </si>
  <si>
    <t>Noise</t>
  </si>
  <si>
    <t>m^2</t>
  </si>
  <si>
    <t>START:</t>
  </si>
  <si>
    <t>0</t>
  </si>
  <si>
    <t>0.0025894542957044-0.0262911706752126i</t>
  </si>
  <si>
    <t>-0.0147960723325762+0.0743848787659112i</t>
  </si>
  <si>
    <t>-0.020424348816659+0.0673300547537771i</t>
  </si>
  <si>
    <t>0.0156778806639916-0.0378497521282754i</t>
  </si>
  <si>
    <t>-0.0175579426930202+0.0328486003603799i</t>
  </si>
  <si>
    <t>0.020469270718788-0.0306344285152982i</t>
  </si>
  <si>
    <t>-0.0133060325063984+0.0162134475206347i</t>
  </si>
  <si>
    <t>0.0175694130853886-0.0175694130853886i</t>
  </si>
  <si>
    <t>0.0331828625828916-0.0272324715407611i</t>
  </si>
  <si>
    <t>0.0020058422544371-0.00134026094545076i</t>
  </si>
  <si>
    <t>-0.0222483472358515+0.0118919893540627i</t>
  </si>
  <si>
    <t>-0.0269336800753168+0.0111562955718142i</t>
  </si>
  <si>
    <t>-0.0138273640453421+0.00419448502618596i</t>
  </si>
  <si>
    <t>0.0212636523546671-0.00422960342900492i</t>
  </si>
  <si>
    <t>-0.0108491902292353+0.00106855197096624i</t>
  </si>
  <si>
    <t>0.00937771820394195</t>
  </si>
  <si>
    <t>-0.0108491902292353-0.00106855197096621i</t>
  </si>
  <si>
    <t>0.0212636523546671+0.00422960342900486i</t>
  </si>
  <si>
    <t>-0.0138273640453422-0.00419448502618594i</t>
  </si>
  <si>
    <t>-0.0269336800753168-0.0111562955718142i</t>
  </si>
  <si>
    <t>-0.0222483472358516-0.0118919893540626i</t>
  </si>
  <si>
    <t>0.00200584225443715+0.00134026094545078i</t>
  </si>
  <si>
    <t>0.0331828625828916+0.027232471540761i</t>
  </si>
  <si>
    <t>0.0175694130853886+0.0175694130853886i</t>
  </si>
  <si>
    <t>-0.0133060325063984-0.0162134475206346i</t>
  </si>
  <si>
    <t>0.0204692707187881+0.0306344285152982i</t>
  </si>
  <si>
    <t>-0.0175579426930203-0.0328486003603799i</t>
  </si>
  <si>
    <t>0.0156778806639916+0.0378497521282754i</t>
  </si>
  <si>
    <t>-0.0204243488166592-0.0673300547537771i</t>
  </si>
  <si>
    <t>-0.0147960723325764-0.0743848787659112i</t>
  </si>
  <si>
    <t>0.00258945429570447+0.0262911706752125i</t>
  </si>
  <si>
    <t>6.36690448253919</t>
  </si>
  <si>
    <t>-5.59384806594947-1.11268556156013i</t>
  </si>
  <si>
    <t>3.92793507014589+1.62700397817534i</t>
  </si>
  <si>
    <t>-2.72446522344238-1.82042946205822i</t>
  </si>
  <si>
    <t>1.77206396486345+1.77206396486344i</t>
  </si>
  <si>
    <t>-1.16976010277264-1.7506697107457i</t>
  </si>
  <si>
    <t>0.658605221477017+1.59001365793954i</t>
  </si>
  <si>
    <t>-0.302858633037442-1.52257316640034i</t>
  </si>
  <si>
    <t>1.34856148697126i</t>
  </si>
  <si>
    <t>0.239157361739414-1.2023252495052i</t>
  </si>
  <si>
    <t>-0.416057368399287+1.00445134151483i</t>
  </si>
  <si>
    <t>0.562613064165034-0.842009953980288i</t>
  </si>
  <si>
    <t>-0.675866028390443+0.675866028390447i</t>
  </si>
  <si>
    <t>0.782241224858185-0.522676876150072i</t>
  </si>
  <si>
    <t>-0.815819315729926+0.337923425021279i</t>
  </si>
  <si>
    <t>0.847481693699853-0.168574590004768i</t>
  </si>
  <si>
    <t>-0.861198952373589</t>
  </si>
  <si>
    <t>0.847481693699855+0.168574590004758i</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</si>
</sst>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
    <numFmt numFmtId="166" formatCode="0.00000"/>
    <numFmt numFmtId="167" formatCode="0.0000"/>
    <numFmt numFmtId="168" formatCode="0.000"/>
    <numFmt numFmtId="169" formatCode="0.000000000000000000"/>
    <numFmt numFmtId="170" formatCode="0.00000000"/>
    <numFmt numFmtId="171" formatCode="0.000E+00"/>
  </numFmts>
  <fonts count="11">
    <font>
      <sz val="9"/>
      <name val="Geneva"/>
      <family val="0"/>
    </font>
    <font>
      <b/>
      <sz val="9"/>
      <name val="Geneva"/>
      <family val="0"/>
    </font>
    <font>
      <i/>
      <sz val="9"/>
      <name val="Geneva"/>
      <family val="0"/>
    </font>
    <font>
      <b/>
      <i/>
      <sz val="9"/>
      <name val="Geneva"/>
      <family val="0"/>
    </font>
    <font>
      <sz val="10"/>
      <name val="Geneva"/>
      <family val="0"/>
    </font>
    <font>
      <sz val="8"/>
      <name val="Geneva"/>
      <family val="0"/>
    </font>
    <font>
      <sz val="8.75"/>
      <name val="Geneva"/>
      <family val="0"/>
    </font>
    <font>
      <sz val="12"/>
      <name val="Charcoal"/>
      <family val="0"/>
    </font>
    <font>
      <b/>
      <sz val="10"/>
      <name val="Geneva"/>
      <family val="0"/>
    </font>
    <font>
      <b/>
      <sz val="12"/>
      <name val="Geneva"/>
      <family val="0"/>
    </font>
    <font>
      <b/>
      <sz val="8"/>
      <name val="Geneva"/>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xf>
    <xf numFmtId="168" fontId="0" fillId="0" borderId="0" xfId="0" applyNumberFormat="1" applyAlignment="1">
      <alignment/>
    </xf>
    <xf numFmtId="167" fontId="0" fillId="0" borderId="0" xfId="0" applyNumberFormat="1" applyAlignment="1">
      <alignment/>
    </xf>
    <xf numFmtId="169" fontId="0" fillId="0" borderId="0" xfId="0" applyNumberFormat="1" applyAlignment="1">
      <alignment/>
    </xf>
    <xf numFmtId="171" fontId="1" fillId="0" borderId="0" xfId="0" applyNumberFormat="1" applyFont="1" applyAlignment="1">
      <alignment/>
    </xf>
    <xf numFmtId="0" fontId="0" fillId="0" borderId="0" xfId="0" applyFont="1" applyAlignment="1">
      <alignment/>
    </xf>
    <xf numFmtId="0" fontId="9"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Geneva"/>
                <a:ea typeface="Geneva"/>
                <a:cs typeface="Geneva"/>
              </a:rPr>
              <a:t>Field values</a:t>
            </a:r>
          </a:p>
        </c:rich>
      </c:tx>
      <c:layout/>
      <c:spPr>
        <a:noFill/>
        <a:ln>
          <a:noFill/>
        </a:ln>
      </c:spPr>
    </c:title>
    <c:plotArea>
      <c:layout/>
      <c:lineChart>
        <c:grouping val="standard"/>
        <c:varyColors val="0"/>
        <c:ser>
          <c:idx val="0"/>
          <c:order val="0"/>
          <c:tx>
            <c:strRef>
              <c:f>User!$C$9</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val>
            <c:numRef>
              <c:f>User!$C$10:$C$41</c:f>
              <c:numCache/>
            </c:numRef>
          </c:val>
          <c:smooth val="0"/>
        </c:ser>
        <c:ser>
          <c:idx val="1"/>
          <c:order val="1"/>
          <c:tx>
            <c:strRef>
              <c:f>User!$D$9</c:f>
              <c:strCache>
                <c:ptCount val="1"/>
                <c:pt idx="0">
                  <c:v>v</c:v>
                </c:pt>
              </c:strCache>
            </c:strRef>
          </c:tx>
          <c:extLst>
            <c:ext xmlns:c14="http://schemas.microsoft.com/office/drawing/2007/8/2/chart" uri="{6F2FDCE9-48DA-4B69-8628-5D25D57E5C99}">
              <c14:invertSolidFillFmt>
                <c14:spPr>
                  <a:solidFill>
                    <a:srgbClr val="000000"/>
                  </a:solidFill>
                </c14:spPr>
              </c14:invertSolidFillFmt>
            </c:ext>
          </c:extLst>
          <c:val>
            <c:numRef>
              <c:f>User!$D$10:$D$41</c:f>
              <c:numCache/>
            </c:numRef>
          </c:val>
          <c:smooth val="0"/>
        </c:ser>
        <c:ser>
          <c:idx val="2"/>
          <c:order val="2"/>
          <c:tx>
            <c:strRef>
              <c:f>User!$E$9</c:f>
              <c:strCache>
                <c:ptCount val="1"/>
                <c:pt idx="0">
                  <c:v>phi</c:v>
                </c:pt>
              </c:strCache>
            </c:strRef>
          </c:tx>
          <c:extLst>
            <c:ext xmlns:c14="http://schemas.microsoft.com/office/drawing/2007/8/2/chart" uri="{6F2FDCE9-48DA-4B69-8628-5D25D57E5C99}">
              <c14:invertSolidFillFmt>
                <c14:spPr>
                  <a:solidFill>
                    <a:srgbClr val="000000"/>
                  </a:solidFill>
                </c14:spPr>
              </c14:invertSolidFillFmt>
            </c:ext>
          </c:extLst>
          <c:val>
            <c:numRef>
              <c:f>User!$E$10:$E$41</c:f>
              <c:numCache/>
            </c:numRef>
          </c:val>
          <c:smooth val="0"/>
        </c:ser>
        <c:marker val="1"/>
        <c:axId val="34276976"/>
        <c:axId val="40057329"/>
      </c:lineChart>
      <c:catAx>
        <c:axId val="34276976"/>
        <c:scaling>
          <c:orientation val="minMax"/>
        </c:scaling>
        <c:axPos val="b"/>
        <c:delete val="0"/>
        <c:numFmt formatCode="General" sourceLinked="1"/>
        <c:majorTickMark val="out"/>
        <c:minorTickMark val="none"/>
        <c:tickLblPos val="nextTo"/>
        <c:crossAx val="40057329"/>
        <c:crosses val="autoZero"/>
        <c:auto val="1"/>
        <c:lblOffset val="100"/>
        <c:noMultiLvlLbl val="0"/>
      </c:catAx>
      <c:valAx>
        <c:axId val="40057329"/>
        <c:scaling>
          <c:orientation val="minMax"/>
          <c:max val="1"/>
          <c:min val="-1"/>
        </c:scaling>
        <c:axPos val="l"/>
        <c:majorGridlines/>
        <c:delete val="0"/>
        <c:numFmt formatCode="General" sourceLinked="1"/>
        <c:majorTickMark val="out"/>
        <c:minorTickMark val="none"/>
        <c:tickLblPos val="nextTo"/>
        <c:txPr>
          <a:bodyPr/>
          <a:lstStyle/>
          <a:p>
            <a:pPr>
              <a:defRPr lang="en-US" cap="none" sz="875" b="0" i="0" u="none" baseline="0">
                <a:latin typeface="Geneva"/>
                <a:ea typeface="Geneva"/>
                <a:cs typeface="Geneva"/>
              </a:defRPr>
            </a:pPr>
          </a:p>
        </c:txPr>
        <c:crossAx val="3427697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Geneva"/>
          <a:ea typeface="Geneva"/>
          <a:cs typeface="Genev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Geneva"/>
                <a:ea typeface="Geneva"/>
                <a:cs typeface="Geneva"/>
              </a:rPr>
              <a:t>Fourier</a:t>
            </a:r>
          </a:p>
        </c:rich>
      </c:tx>
      <c:layout/>
      <c:spPr>
        <a:noFill/>
        <a:ln>
          <a:noFill/>
        </a:ln>
      </c:spPr>
    </c:title>
    <c:plotArea>
      <c:layout>
        <c:manualLayout>
          <c:xMode val="edge"/>
          <c:yMode val="edge"/>
          <c:x val="0.06"/>
          <c:y val="0.12325"/>
          <c:w val="0.7765"/>
          <c:h val="0.873"/>
        </c:manualLayout>
      </c:layout>
      <c:lineChart>
        <c:grouping val="standard"/>
        <c:varyColors val="0"/>
        <c:ser>
          <c:idx val="0"/>
          <c:order val="0"/>
          <c:tx>
            <c:strRef>
              <c:f>User!$O$9</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val>
            <c:numRef>
              <c:f>User!$O$11:$O$25</c:f>
              <c:numCache/>
            </c:numRef>
          </c:val>
          <c:smooth val="0"/>
        </c:ser>
        <c:ser>
          <c:idx val="1"/>
          <c:order val="1"/>
          <c:tx>
            <c:strRef>
              <c:f>User!$Q$9</c:f>
              <c:strCache>
                <c:ptCount val="1"/>
                <c:pt idx="0">
                  <c:v>v</c:v>
                </c:pt>
              </c:strCache>
            </c:strRef>
          </c:tx>
          <c:extLst>
            <c:ext xmlns:c14="http://schemas.microsoft.com/office/drawing/2007/8/2/chart" uri="{6F2FDCE9-48DA-4B69-8628-5D25D57E5C99}">
              <c14:invertSolidFillFmt>
                <c14:spPr>
                  <a:solidFill>
                    <a:srgbClr val="000000"/>
                  </a:solidFill>
                </c14:spPr>
              </c14:invertSolidFillFmt>
            </c:ext>
          </c:extLst>
          <c:val>
            <c:numRef>
              <c:f>User!$Q$11:$Q$25</c:f>
              <c:numCache/>
            </c:numRef>
          </c:val>
          <c:smooth val="0"/>
        </c:ser>
        <c:ser>
          <c:idx val="2"/>
          <c:order val="2"/>
          <c:tx>
            <c:strRef>
              <c:f>User!$S$9</c:f>
              <c:strCache>
                <c:ptCount val="1"/>
                <c:pt idx="0">
                  <c:v>phi</c:v>
                </c:pt>
              </c:strCache>
            </c:strRef>
          </c:tx>
          <c:extLst>
            <c:ext xmlns:c14="http://schemas.microsoft.com/office/drawing/2007/8/2/chart" uri="{6F2FDCE9-48DA-4B69-8628-5D25D57E5C99}">
              <c14:invertSolidFillFmt>
                <c14:spPr>
                  <a:solidFill>
                    <a:srgbClr val="000000"/>
                  </a:solidFill>
                </c14:spPr>
              </c14:invertSolidFillFmt>
            </c:ext>
          </c:extLst>
          <c:val>
            <c:numRef>
              <c:f>User!$S$11:$S$25</c:f>
              <c:numCache/>
            </c:numRef>
          </c:val>
          <c:smooth val="0"/>
        </c:ser>
        <c:marker val="1"/>
        <c:axId val="24971642"/>
        <c:axId val="23418187"/>
      </c:lineChart>
      <c:catAx>
        <c:axId val="24971642"/>
        <c:scaling>
          <c:orientation val="minMax"/>
        </c:scaling>
        <c:axPos val="b"/>
        <c:delete val="0"/>
        <c:numFmt formatCode="General" sourceLinked="1"/>
        <c:majorTickMark val="out"/>
        <c:minorTickMark val="none"/>
        <c:tickLblPos val="nextTo"/>
        <c:crossAx val="23418187"/>
        <c:crosses val="autoZero"/>
        <c:auto val="1"/>
        <c:lblOffset val="100"/>
        <c:noMultiLvlLbl val="0"/>
      </c:catAx>
      <c:valAx>
        <c:axId val="23418187"/>
        <c:scaling>
          <c:logBase val="10"/>
          <c:orientation val="minMax"/>
        </c:scaling>
        <c:axPos val="l"/>
        <c:majorGridlines/>
        <c:delete val="0"/>
        <c:numFmt formatCode="General" sourceLinked="1"/>
        <c:majorTickMark val="out"/>
        <c:minorTickMark val="none"/>
        <c:tickLblPos val="nextTo"/>
        <c:crossAx val="24971642"/>
        <c:crossesAt val="1"/>
        <c:crossBetween val="between"/>
        <c:dispUnits/>
      </c:valAx>
      <c:spPr>
        <a:solidFill>
          <a:srgbClr val="FFFFFF"/>
        </a:solidFill>
        <a:ln w="12700">
          <a:solidFill>
            <a:srgbClr val="808080"/>
          </a:solidFill>
        </a:ln>
      </c:spPr>
    </c:plotArea>
    <c:legend>
      <c:legendPos val="r"/>
      <c:layout>
        <c:manualLayout>
          <c:xMode val="edge"/>
          <c:yMode val="edge"/>
          <c:x val="0.84925"/>
          <c:y val="0.433"/>
        </c:manualLayout>
      </c:layout>
      <c:overlay val="0"/>
    </c:legend>
    <c:plotVisOnly val="1"/>
    <c:dispBlanksAs val="gap"/>
    <c:showDLblsOverMax val="0"/>
  </c:chart>
  <c:txPr>
    <a:bodyPr vert="horz" rot="0"/>
    <a:lstStyle/>
    <a:p>
      <a:pPr>
        <a:defRPr lang="en-US" cap="none" sz="800" b="0" i="0" u="none" baseline="0">
          <a:latin typeface="Geneva"/>
          <a:ea typeface="Geneva"/>
          <a:cs typeface="Genev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8</xdr:row>
      <xdr:rowOff>19050</xdr:rowOff>
    </xdr:from>
    <xdr:to>
      <xdr:col>19</xdr:col>
      <xdr:colOff>323850</xdr:colOff>
      <xdr:row>27</xdr:row>
      <xdr:rowOff>123825</xdr:rowOff>
    </xdr:to>
    <xdr:graphicFrame>
      <xdr:nvGraphicFramePr>
        <xdr:cNvPr id="1" name="Chart 3"/>
        <xdr:cNvGraphicFramePr/>
      </xdr:nvGraphicFramePr>
      <xdr:xfrm>
        <a:off x="5105400" y="1285875"/>
        <a:ext cx="5010150" cy="3076575"/>
      </xdr:xfrm>
      <a:graphic>
        <a:graphicData uri="http://schemas.openxmlformats.org/drawingml/2006/chart">
          <c:chart xmlns:c="http://schemas.openxmlformats.org/drawingml/2006/chart" r:id="rId1"/>
        </a:graphicData>
      </a:graphic>
    </xdr:graphicFrame>
    <xdr:clientData/>
  </xdr:twoCellAnchor>
  <xdr:twoCellAnchor>
    <xdr:from>
      <xdr:col>19</xdr:col>
      <xdr:colOff>476250</xdr:colOff>
      <xdr:row>7</xdr:row>
      <xdr:rowOff>114300</xdr:rowOff>
    </xdr:from>
    <xdr:to>
      <xdr:col>25</xdr:col>
      <xdr:colOff>504825</xdr:colOff>
      <xdr:row>30</xdr:row>
      <xdr:rowOff>28575</xdr:rowOff>
    </xdr:to>
    <xdr:graphicFrame>
      <xdr:nvGraphicFramePr>
        <xdr:cNvPr id="2" name="Chart 6"/>
        <xdr:cNvGraphicFramePr/>
      </xdr:nvGraphicFramePr>
      <xdr:xfrm>
        <a:off x="10267950" y="1228725"/>
        <a:ext cx="5057775" cy="352425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14</xdr:row>
      <xdr:rowOff>85725</xdr:rowOff>
    </xdr:from>
    <xdr:to>
      <xdr:col>1</xdr:col>
      <xdr:colOff>1933575</xdr:colOff>
      <xdr:row>39</xdr:row>
      <xdr:rowOff>133350</xdr:rowOff>
    </xdr:to>
    <xdr:sp>
      <xdr:nvSpPr>
        <xdr:cNvPr id="3" name="TextBox 20"/>
        <xdr:cNvSpPr txBox="1">
          <a:spLocks noChangeArrowheads="1"/>
        </xdr:cNvSpPr>
      </xdr:nvSpPr>
      <xdr:spPr>
        <a:xfrm>
          <a:off x="85725" y="2266950"/>
          <a:ext cx="2686050" cy="404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Geneva"/>
              <a:ea typeface="Geneva"/>
              <a:cs typeface="Geneva"/>
            </a:rPr>
            <a:t>Phi^4 simulation
The equation of motion is:
To see how the simulation works, it is best to just look ast the VBA listing.
The simulation has periodic boundary conditions. This means the last cell is looped back to the first cell. (In a ring)
The Fourier button requires the Analyses Toolbox Add-in installed. This is a standard addition by Microsoft, which is usually on your instalation CD.
Gerard Westendorp, dec 1999
westy31@xs4all.nl</a:t>
          </a:r>
        </a:p>
      </xdr:txBody>
    </xdr:sp>
    <xdr:clientData/>
  </xdr:twoCellAnchor>
  <xdr:twoCellAnchor editAs="oneCell">
    <xdr:from>
      <xdr:col>0</xdr:col>
      <xdr:colOff>228600</xdr:colOff>
      <xdr:row>17</xdr:row>
      <xdr:rowOff>142875</xdr:rowOff>
    </xdr:from>
    <xdr:to>
      <xdr:col>1</xdr:col>
      <xdr:colOff>1171575</xdr:colOff>
      <xdr:row>20</xdr:row>
      <xdr:rowOff>95250</xdr:rowOff>
    </xdr:to>
    <xdr:pic>
      <xdr:nvPicPr>
        <xdr:cNvPr id="4" name="Picture 21"/>
        <xdr:cNvPicPr preferRelativeResize="1">
          <a:picLocks noChangeAspect="1"/>
        </xdr:cNvPicPr>
      </xdr:nvPicPr>
      <xdr:blipFill>
        <a:blip r:embed="rId3"/>
        <a:stretch>
          <a:fillRect/>
        </a:stretch>
      </xdr:blipFill>
      <xdr:spPr>
        <a:xfrm>
          <a:off x="228600" y="2800350"/>
          <a:ext cx="17811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S52"/>
  <sheetViews>
    <sheetView tabSelected="1" workbookViewId="0" topLeftCell="A1">
      <selection activeCell="O7" sqref="O7"/>
    </sheetView>
  </sheetViews>
  <sheetFormatPr defaultColWidth="11.00390625" defaultRowHeight="12"/>
  <cols>
    <col min="2" max="2" width="25.50390625" style="0" customWidth="1"/>
    <col min="3" max="3" width="10.125" style="0" customWidth="1"/>
    <col min="4" max="4" width="9.125" style="0" customWidth="1"/>
    <col min="5" max="5" width="9.375" style="0" customWidth="1"/>
    <col min="7" max="8" width="0.12890625" style="0" customWidth="1"/>
    <col min="9" max="9" width="1.00390625" style="0" customWidth="1"/>
    <col min="10" max="11" width="0.12890625" style="0" customWidth="1"/>
    <col min="12" max="12" width="4.50390625" style="0" customWidth="1"/>
    <col min="13" max="13" width="5.125" style="0" customWidth="1"/>
    <col min="14" max="19" width="6.875" style="0" customWidth="1"/>
  </cols>
  <sheetData>
    <row r="1" spans="2:3" ht="12">
      <c r="B1" t="s">
        <v>49</v>
      </c>
      <c r="C1">
        <v>1</v>
      </c>
    </row>
    <row r="2" spans="2:3" ht="12">
      <c r="B2" t="s">
        <v>70</v>
      </c>
      <c r="C2">
        <v>1</v>
      </c>
    </row>
    <row r="3" spans="2:3" ht="12">
      <c r="B3" t="s">
        <v>46</v>
      </c>
      <c r="C3">
        <v>10</v>
      </c>
    </row>
    <row r="4" spans="2:3" ht="12">
      <c r="B4" t="s">
        <v>51</v>
      </c>
      <c r="C4">
        <v>0.1</v>
      </c>
    </row>
    <row r="5" spans="2:5" ht="15.75">
      <c r="B5" t="s">
        <v>61</v>
      </c>
      <c r="C5">
        <v>0.5</v>
      </c>
      <c r="E5" s="7" t="s">
        <v>71</v>
      </c>
    </row>
    <row r="6" spans="2:3" ht="12">
      <c r="B6" t="s">
        <v>68</v>
      </c>
      <c r="C6">
        <v>0.1</v>
      </c>
    </row>
    <row r="7" spans="2:3" ht="12">
      <c r="B7" t="s">
        <v>52</v>
      </c>
      <c r="C7" s="6">
        <v>2000</v>
      </c>
    </row>
    <row r="8" spans="2:3" ht="12">
      <c r="B8" t="s">
        <v>50</v>
      </c>
      <c r="C8">
        <v>31</v>
      </c>
    </row>
    <row r="9" spans="3:19" ht="12">
      <c r="C9" s="1" t="s">
        <v>53</v>
      </c>
      <c r="D9" s="1" t="s">
        <v>54</v>
      </c>
      <c r="E9" s="1" t="s">
        <v>55</v>
      </c>
      <c r="F9" t="s">
        <v>58</v>
      </c>
      <c r="G9" t="s">
        <v>59</v>
      </c>
      <c r="H9" t="s">
        <v>60</v>
      </c>
      <c r="I9" t="s">
        <v>67</v>
      </c>
      <c r="N9" t="str">
        <f>C9</f>
        <v>p</v>
      </c>
      <c r="O9" t="str">
        <f>N9</f>
        <v>p</v>
      </c>
      <c r="P9" t="str">
        <f>D9</f>
        <v>v</v>
      </c>
      <c r="Q9" t="str">
        <f>P9</f>
        <v>v</v>
      </c>
      <c r="R9" t="str">
        <f>E9</f>
        <v>phi</v>
      </c>
      <c r="S9" t="str">
        <f>R9</f>
        <v>phi</v>
      </c>
    </row>
    <row r="10" spans="3:19" ht="12">
      <c r="C10" s="2">
        <v>-0.338576134265559</v>
      </c>
      <c r="D10" s="2">
        <v>0.014902791219492072</v>
      </c>
      <c r="E10" s="2">
        <v>0.23523995979046697</v>
      </c>
      <c r="F10" s="3">
        <f>C10*C10</f>
        <v>0.11463379869420982</v>
      </c>
      <c r="G10" s="3">
        <f>D10*D10</f>
        <v>0.00022209318613177002</v>
      </c>
      <c r="H10" s="3">
        <f>E10^4</f>
        <v>0.0030622763900194612</v>
      </c>
      <c r="I10" s="4">
        <f>E10^2</f>
        <v>0.055337838682220516</v>
      </c>
      <c r="N10" t="s">
        <v>72</v>
      </c>
      <c r="O10">
        <f>IMABS(N10)</f>
        <v>0</v>
      </c>
      <c r="P10" t="s">
        <v>104</v>
      </c>
      <c r="Q10">
        <f>IMABS(P10)</f>
        <v>6.36690448253919</v>
      </c>
      <c r="R10" t="s">
        <v>72</v>
      </c>
      <c r="S10">
        <f>IMABS(R10)</f>
        <v>0</v>
      </c>
    </row>
    <row r="11" spans="1:19" ht="12">
      <c r="A11" s="1" t="s">
        <v>57</v>
      </c>
      <c r="B11" s="5">
        <f>0.5*SUM(F10:G41)+m*SUM(I10:I41)/2+alpha*SUM(H10:H41)/4</f>
        <v>2.088563722835252</v>
      </c>
      <c r="C11" s="2">
        <v>-0.32789874856875345</v>
      </c>
      <c r="D11" s="2">
        <v>0.027959155970641088</v>
      </c>
      <c r="E11" s="2">
        <v>0.22778856418072146</v>
      </c>
      <c r="F11" s="3">
        <f aca="true" t="shared" si="0" ref="F11:F41">C11*C11</f>
        <v>0.10751758931295459</v>
      </c>
      <c r="G11" s="3">
        <f aca="true" t="shared" si="1" ref="G11:G41">D11*D11</f>
        <v>0.0007817144025906352</v>
      </c>
      <c r="H11" s="3">
        <f aca="true" t="shared" si="2" ref="H11:H41">E11^4</f>
        <v>0.002692326144060827</v>
      </c>
      <c r="I11" s="4">
        <f aca="true" t="shared" si="3" ref="I11:I41">E11^2</f>
        <v>0.051887629971514665</v>
      </c>
      <c r="N11" t="s">
        <v>73</v>
      </c>
      <c r="O11">
        <f>IMABS(N11)</f>
        <v>0.026418382407382576</v>
      </c>
      <c r="P11" t="s">
        <v>105</v>
      </c>
      <c r="Q11">
        <f>IMABS(P11)</f>
        <v>5.703438028402782</v>
      </c>
      <c r="R11" t="s">
        <v>14</v>
      </c>
      <c r="S11">
        <f>IMABS(R11)</f>
        <v>1.6922204930322604</v>
      </c>
    </row>
    <row r="12" spans="1:19" ht="12">
      <c r="A12" t="s">
        <v>47</v>
      </c>
      <c r="B12">
        <v>200</v>
      </c>
      <c r="C12" s="2">
        <v>-0.3086393448849342</v>
      </c>
      <c r="D12" s="2">
        <v>0.03703429404345676</v>
      </c>
      <c r="E12" s="2">
        <v>0.21380898619540079</v>
      </c>
      <c r="F12" s="3">
        <f t="shared" si="0"/>
        <v>0.09525824521100137</v>
      </c>
      <c r="G12" s="3">
        <f t="shared" si="1"/>
        <v>0.001371538935297217</v>
      </c>
      <c r="H12" s="3">
        <f t="shared" si="2"/>
        <v>0.0020897956316125567</v>
      </c>
      <c r="I12" s="4">
        <f t="shared" si="3"/>
        <v>0.04571428257790509</v>
      </c>
      <c r="N12" t="s">
        <v>74</v>
      </c>
      <c r="O12">
        <f>IMABS(N12)</f>
        <v>0.07584216469412072</v>
      </c>
      <c r="P12" t="s">
        <v>106</v>
      </c>
      <c r="Q12">
        <f>IMABS(P12)</f>
        <v>4.2515662831808685</v>
      </c>
      <c r="R12" t="s">
        <v>15</v>
      </c>
      <c r="S12">
        <f>IMABS(R12)</f>
        <v>2.710716474166564</v>
      </c>
    </row>
    <row r="13" spans="1:19" ht="12">
      <c r="A13" t="s">
        <v>48</v>
      </c>
      <c r="B13">
        <f>100*B12/(ntijd*dt)</f>
        <v>100</v>
      </c>
      <c r="C13" s="2">
        <v>-0.2801093713538732</v>
      </c>
      <c r="D13" s="2">
        <v>0.03947225280979451</v>
      </c>
      <c r="E13" s="2">
        <v>0.1952918391736711</v>
      </c>
      <c r="F13" s="3">
        <f t="shared" si="0"/>
        <v>0.07846125992026204</v>
      </c>
      <c r="G13" s="3">
        <f t="shared" si="1"/>
        <v>0.0015580587418803306</v>
      </c>
      <c r="H13" s="3">
        <f t="shared" si="2"/>
        <v>0.0014545758799254763</v>
      </c>
      <c r="I13" s="4">
        <f t="shared" si="3"/>
        <v>0.03813890244783502</v>
      </c>
      <c r="N13" t="s">
        <v>75</v>
      </c>
      <c r="O13">
        <f>IMABS(N13)</f>
        <v>0.0703597207053239</v>
      </c>
      <c r="P13" t="s">
        <v>107</v>
      </c>
      <c r="Q13">
        <f>IMABS(P13)</f>
        <v>3.2766864634988377</v>
      </c>
      <c r="R13" t="s">
        <v>16</v>
      </c>
      <c r="S13">
        <f>IMABS(R13)</f>
        <v>2.6613685299099354</v>
      </c>
    </row>
    <row r="14" spans="3:19" ht="12">
      <c r="C14" s="2">
        <v>-0.2388670556392371</v>
      </c>
      <c r="D14" s="2">
        <v>0.03194915841668521</v>
      </c>
      <c r="E14" s="2">
        <v>0.17555571276877377</v>
      </c>
      <c r="F14" s="3">
        <f t="shared" si="0"/>
        <v>0.057057470269758395</v>
      </c>
      <c r="G14" s="3">
        <f t="shared" si="1"/>
        <v>0.0010207487235344476</v>
      </c>
      <c r="H14" s="3">
        <f t="shared" si="2"/>
        <v>0.0009498605827705197</v>
      </c>
      <c r="I14" s="4">
        <f t="shared" si="3"/>
        <v>0.030819808285752197</v>
      </c>
      <c r="N14" t="s">
        <v>76</v>
      </c>
      <c r="O14">
        <f>IMABS(N14)</f>
        <v>0.04096827648664574</v>
      </c>
      <c r="P14" t="s">
        <v>108</v>
      </c>
      <c r="Q14">
        <f>IMABS(P14)</f>
        <v>2.5060768925025236</v>
      </c>
      <c r="R14" t="s">
        <v>17</v>
      </c>
      <c r="S14">
        <f>IMABS(R14)</f>
        <v>2.522207171457413</v>
      </c>
    </row>
    <row r="15" spans="3:19" ht="12">
      <c r="C15" s="2">
        <v>-0.18192330297302478</v>
      </c>
      <c r="D15" s="2">
        <v>0.0127670453235003</v>
      </c>
      <c r="E15" s="2">
        <v>0.15958113356043194</v>
      </c>
      <c r="F15" s="3">
        <f t="shared" si="0"/>
        <v>0.03309608816461497</v>
      </c>
      <c r="G15" s="3">
        <f t="shared" si="1"/>
        <v>0.0001629974462923109</v>
      </c>
      <c r="H15" s="3">
        <f t="shared" si="2"/>
        <v>0.0006485241942323358</v>
      </c>
      <c r="I15" s="4">
        <f t="shared" si="3"/>
        <v>0.025466138188432415</v>
      </c>
      <c r="N15" t="s">
        <v>77</v>
      </c>
      <c r="O15">
        <f>IMABS(N15)</f>
        <v>0.037246636052767665</v>
      </c>
      <c r="P15" t="s">
        <v>109</v>
      </c>
      <c r="Q15">
        <f>IMABS(P15)</f>
        <v>2.105512558537966</v>
      </c>
      <c r="R15" t="s">
        <v>18</v>
      </c>
      <c r="S15">
        <f>IMABS(R15)</f>
        <v>2.259981662523779</v>
      </c>
    </row>
    <row r="16" spans="3:19" ht="12.75">
      <c r="C16" s="2">
        <v>-0.10952968261086514</v>
      </c>
      <c r="D16" s="2">
        <v>-0.01603712872868839</v>
      </c>
      <c r="E16" s="2">
        <v>0.15319761089868136</v>
      </c>
      <c r="F16" s="3">
        <f t="shared" si="0"/>
        <v>0.011996751372836853</v>
      </c>
      <c r="G16" s="3">
        <f t="shared" si="1"/>
        <v>0.00025718949786052245</v>
      </c>
      <c r="H16" s="3">
        <f t="shared" si="2"/>
        <v>0.0005508178050609723</v>
      </c>
      <c r="I16" s="4">
        <f t="shared" si="3"/>
        <v>0.023469507985063774</v>
      </c>
      <c r="N16" t="s">
        <v>78</v>
      </c>
      <c r="O16">
        <f>IMABS(N16)</f>
        <v>0.03684371390370341</v>
      </c>
      <c r="P16" t="s">
        <v>110</v>
      </c>
      <c r="Q16">
        <f>IMABS(P16)</f>
        <v>1.7210183817121385</v>
      </c>
      <c r="R16" t="s">
        <v>19</v>
      </c>
      <c r="S16">
        <f>IMABS(R16)</f>
        <v>2.090593513072151</v>
      </c>
    </row>
    <row r="17" spans="3:19" ht="12.75">
      <c r="C17" s="2">
        <v>-0.02913380317350099</v>
      </c>
      <c r="D17" s="2">
        <v>-0.04900887918188819</v>
      </c>
      <c r="E17" s="2">
        <v>0.16121617526302495</v>
      </c>
      <c r="F17" s="3">
        <f t="shared" si="0"/>
        <v>0.0008487784873522964</v>
      </c>
      <c r="G17" s="3">
        <f t="shared" si="1"/>
        <v>0.0024018702386649137</v>
      </c>
      <c r="H17" s="3">
        <f t="shared" si="2"/>
        <v>0.00067551415598071</v>
      </c>
      <c r="I17" s="4">
        <f t="shared" si="3"/>
        <v>0.02599065516643838</v>
      </c>
      <c r="N17" t="s">
        <v>79</v>
      </c>
      <c r="O17">
        <f>IMABS(N17)</f>
        <v>0.02097442207942108</v>
      </c>
      <c r="P17" t="s">
        <v>111</v>
      </c>
      <c r="Q17">
        <f>IMABS(P17)</f>
        <v>1.552402138187031</v>
      </c>
      <c r="R17" t="s">
        <v>20</v>
      </c>
      <c r="S17">
        <f>IMABS(R17)</f>
        <v>1.8972861411590185</v>
      </c>
    </row>
    <row r="18" spans="3:19" ht="12">
      <c r="C18" s="2">
        <v>0.047569431549686444</v>
      </c>
      <c r="D18" s="2">
        <v>-0.07942086765877104</v>
      </c>
      <c r="E18" s="2">
        <v>0.18572061485397</v>
      </c>
      <c r="F18" s="3">
        <f t="shared" si="0"/>
        <v>0.002262850817960304</v>
      </c>
      <c r="G18" s="3">
        <f t="shared" si="1"/>
        <v>0.006307674219672025</v>
      </c>
      <c r="H18" s="3">
        <f t="shared" si="2"/>
        <v>0.0011897081896128673</v>
      </c>
      <c r="I18" s="4">
        <f t="shared" si="3"/>
        <v>0.03449214678173667</v>
      </c>
      <c r="N18" t="s">
        <v>80</v>
      </c>
      <c r="O18">
        <f>IMABS(N18)</f>
        <v>0.024846902268291886</v>
      </c>
      <c r="P18" t="s">
        <v>112</v>
      </c>
      <c r="Q18">
        <f>IMABS(P18)</f>
        <v>1.34856148697126</v>
      </c>
      <c r="R18" t="s">
        <v>21</v>
      </c>
      <c r="S18">
        <f>IMABS(R18)</f>
        <v>1.7742521812430445</v>
      </c>
    </row>
    <row r="19" spans="3:19" ht="12">
      <c r="C19" s="2">
        <v>0.10878527416835489</v>
      </c>
      <c r="D19" s="2">
        <v>-0.10063383190688947</v>
      </c>
      <c r="E19" s="2">
        <v>0.22543104868335478</v>
      </c>
      <c r="F19" s="3">
        <f t="shared" si="0"/>
        <v>0.011834235875884141</v>
      </c>
      <c r="G19" s="3">
        <f t="shared" si="1"/>
        <v>0.010127168124264086</v>
      </c>
      <c r="H19" s="3">
        <f t="shared" si="2"/>
        <v>0.0025825867904023417</v>
      </c>
      <c r="I19" s="4">
        <f t="shared" si="3"/>
        <v>0.05081915771047708</v>
      </c>
      <c r="N19" t="s">
        <v>81</v>
      </c>
      <c r="O19">
        <f>IMABS(N19)</f>
        <v>0.04292679670571089</v>
      </c>
      <c r="P19" t="s">
        <v>113</v>
      </c>
      <c r="Q19">
        <f>IMABS(P19)</f>
        <v>1.2258801936861117</v>
      </c>
      <c r="R19" t="s">
        <v>22</v>
      </c>
      <c r="S19">
        <f>IMABS(R19)</f>
        <v>1.6626632494064875</v>
      </c>
    </row>
    <row r="20" spans="3:19" ht="12">
      <c r="C20" s="2">
        <v>0.14562261240337773</v>
      </c>
      <c r="D20" s="2">
        <v>-0.10859262401290183</v>
      </c>
      <c r="E20" s="2">
        <v>0.2757479646368003</v>
      </c>
      <c r="F20" s="3">
        <f t="shared" si="0"/>
        <v>0.021205945243184383</v>
      </c>
      <c r="G20" s="3">
        <f t="shared" si="1"/>
        <v>0.011792357990007463</v>
      </c>
      <c r="H20" s="3">
        <f t="shared" si="2"/>
        <v>0.005781616244767085</v>
      </c>
      <c r="I20" s="4">
        <f t="shared" si="3"/>
        <v>0.07603694000133807</v>
      </c>
      <c r="N20" t="s">
        <v>82</v>
      </c>
      <c r="O20">
        <f>IMABS(N20)</f>
        <v>0.0024124059674080303</v>
      </c>
      <c r="P20" t="s">
        <v>114</v>
      </c>
      <c r="Q20">
        <f>IMABS(P20)</f>
        <v>1.0872102976288818</v>
      </c>
      <c r="R20" t="s">
        <v>23</v>
      </c>
      <c r="S20">
        <f>IMABS(R20)</f>
        <v>1.5874585513382562</v>
      </c>
    </row>
    <row r="21" spans="3:19" ht="12">
      <c r="C21" s="2">
        <v>0.15740622561402495</v>
      </c>
      <c r="D21" s="2">
        <v>-0.10286708883593186</v>
      </c>
      <c r="E21" s="2">
        <v>0.33004427664325076</v>
      </c>
      <c r="F21" s="3">
        <f t="shared" si="0"/>
        <v>0.024776719862053324</v>
      </c>
      <c r="G21" s="3">
        <f t="shared" si="1"/>
        <v>0.010581637965579498</v>
      </c>
      <c r="H21" s="3">
        <f t="shared" si="2"/>
        <v>0.011865575959967761</v>
      </c>
      <c r="I21" s="4">
        <f t="shared" si="3"/>
        <v>0.10892922454496663</v>
      </c>
      <c r="N21" t="s">
        <v>83</v>
      </c>
      <c r="O21">
        <f>IMABS(N21)</f>
        <v>0.025227135499778047</v>
      </c>
      <c r="P21" t="s">
        <v>115</v>
      </c>
      <c r="Q21">
        <f>IMABS(P21)</f>
        <v>1.0126767611489145</v>
      </c>
      <c r="R21" t="s">
        <v>24</v>
      </c>
      <c r="S21">
        <f>IMABS(R21)</f>
        <v>1.5177737338452997</v>
      </c>
    </row>
    <row r="22" spans="3:19" ht="12.75">
      <c r="C22" s="2">
        <v>0.15058305556268703</v>
      </c>
      <c r="D22" s="2">
        <v>-0.08525592053880802</v>
      </c>
      <c r="E22" s="2">
        <v>0.3814778210612164</v>
      </c>
      <c r="F22" s="3">
        <f t="shared" si="0"/>
        <v>0.02267525662259529</v>
      </c>
      <c r="G22" s="3">
        <f t="shared" si="1"/>
        <v>0.007268571986919548</v>
      </c>
      <c r="H22" s="3">
        <f t="shared" si="2"/>
        <v>0.02117762107833515</v>
      </c>
      <c r="I22" s="4">
        <f t="shared" si="3"/>
        <v>0.14552532796161344</v>
      </c>
      <c r="N22" t="s">
        <v>84</v>
      </c>
      <c r="O22">
        <f>IMABS(N22)</f>
        <v>0.02915280523869356</v>
      </c>
      <c r="P22" t="s">
        <v>116</v>
      </c>
      <c r="Q22">
        <f>IMABS(P22)</f>
        <v>0.9558189036970066</v>
      </c>
      <c r="R22" t="s">
        <v>25</v>
      </c>
      <c r="S22">
        <f>IMABS(R22)</f>
        <v>1.4642292064133533</v>
      </c>
    </row>
    <row r="23" spans="3:19" ht="12.75">
      <c r="C23" s="2">
        <v>0.13335794117461097</v>
      </c>
      <c r="D23" s="2">
        <v>-0.059438360735583846</v>
      </c>
      <c r="E23" s="2">
        <v>0.42410578133062105</v>
      </c>
      <c r="F23" s="3">
        <f t="shared" si="0"/>
        <v>0.017784340474331</v>
      </c>
      <c r="G23" s="3">
        <f t="shared" si="1"/>
        <v>0.0035329187269333953</v>
      </c>
      <c r="H23" s="3">
        <f t="shared" si="2"/>
        <v>0.032351674985695134</v>
      </c>
      <c r="I23" s="4">
        <f t="shared" si="3"/>
        <v>0.17986571375805654</v>
      </c>
      <c r="N23" t="s">
        <v>85</v>
      </c>
      <c r="O23">
        <f>IMABS(N23)</f>
        <v>0.014449557123916212</v>
      </c>
      <c r="P23" t="s">
        <v>117</v>
      </c>
      <c r="Q23">
        <f>IMABS(P23)</f>
        <v>0.9407935218365567</v>
      </c>
      <c r="R23" t="s">
        <v>26</v>
      </c>
      <c r="S23">
        <f>IMABS(R23)</f>
        <v>1.4175677307380974</v>
      </c>
    </row>
    <row r="24" spans="3:19" ht="12.75">
      <c r="C24" s="2">
        <v>0.11437717106502643</v>
      </c>
      <c r="D24" s="2">
        <v>-0.03005197877504169</v>
      </c>
      <c r="E24" s="2">
        <v>0.45382496169841297</v>
      </c>
      <c r="F24" s="3">
        <f t="shared" si="0"/>
        <v>0.013082137260838319</v>
      </c>
      <c r="G24" s="3">
        <f t="shared" si="1"/>
        <v>0.0009031214282955562</v>
      </c>
      <c r="H24" s="3">
        <f t="shared" si="2"/>
        <v>0.04241832533531837</v>
      </c>
      <c r="I24" s="4">
        <f t="shared" si="3"/>
        <v>0.205957095860566</v>
      </c>
      <c r="N24" t="s">
        <v>86</v>
      </c>
      <c r="O24">
        <f>IMABS(N24)</f>
        <v>0.021680231932034076</v>
      </c>
      <c r="P24" t="s">
        <v>118</v>
      </c>
      <c r="Q24">
        <f>IMABS(P24)</f>
        <v>0.8830364641939521</v>
      </c>
      <c r="R24" t="s">
        <v>28</v>
      </c>
      <c r="S24">
        <f>IMABS(R24)</f>
        <v>1.397825836071545</v>
      </c>
    </row>
    <row r="25" spans="3:19" ht="12.75">
      <c r="C25" s="2">
        <v>0.10180423800521395</v>
      </c>
      <c r="D25" s="2">
        <v>-8.688029399988964E-05</v>
      </c>
      <c r="E25" s="2">
        <v>0.4688509510859336</v>
      </c>
      <c r="F25" s="3">
        <f t="shared" si="0"/>
        <v>0.010364102875822248</v>
      </c>
      <c r="G25" s="3">
        <f t="shared" si="1"/>
        <v>7.54818548550726E-09</v>
      </c>
      <c r="H25" s="3">
        <f t="shared" si="2"/>
        <v>0.048321366271355484</v>
      </c>
      <c r="I25" s="4">
        <f t="shared" si="3"/>
        <v>0.2198212143341845</v>
      </c>
      <c r="N25" t="s">
        <v>87</v>
      </c>
      <c r="O25">
        <f>IMABS(N25)</f>
        <v>0.010901684821383827</v>
      </c>
      <c r="P25" t="s">
        <v>119</v>
      </c>
      <c r="Q25">
        <f>IMABS(P25)</f>
        <v>0.8640848416397822</v>
      </c>
      <c r="R25" t="s">
        <v>29</v>
      </c>
      <c r="S25">
        <f>IMABS(R25)</f>
        <v>1.3823613580014205</v>
      </c>
    </row>
    <row r="26" spans="3:19" ht="12.75">
      <c r="C26" s="2">
        <v>0.10176301353123764</v>
      </c>
      <c r="D26" s="2">
        <v>0.029877289381692932</v>
      </c>
      <c r="E26" s="2">
        <v>0.46889439123293397</v>
      </c>
      <c r="F26" s="3">
        <f t="shared" si="0"/>
        <v>0.010355710922958854</v>
      </c>
      <c r="G26" s="3">
        <f t="shared" si="1"/>
        <v>0.0008926524207974212</v>
      </c>
      <c r="H26" s="3">
        <f t="shared" si="2"/>
        <v>0.048339277114836335</v>
      </c>
      <c r="I26" s="4">
        <f t="shared" si="3"/>
        <v>0.21986195012970375</v>
      </c>
      <c r="N26" t="s">
        <v>88</v>
      </c>
      <c r="O26">
        <f>IMABS(N26)</f>
        <v>0.00937771820394195</v>
      </c>
      <c r="P26" t="s">
        <v>120</v>
      </c>
      <c r="Q26">
        <f>IMABS(P26)</f>
        <v>0.861198952373589</v>
      </c>
      <c r="R26" t="s">
        <v>30</v>
      </c>
      <c r="S26">
        <f>IMABS(R26)</f>
        <v>1.3764263825414</v>
      </c>
    </row>
    <row r="27" spans="3:19" ht="12.75">
      <c r="C27" s="2">
        <v>0.11427682411652353</v>
      </c>
      <c r="D27" s="2">
        <v>0.05927149337800579</v>
      </c>
      <c r="E27" s="2">
        <v>0.453955746542087</v>
      </c>
      <c r="F27" s="3">
        <f t="shared" si="0"/>
        <v>0.013059192530158853</v>
      </c>
      <c r="G27" s="3">
        <f t="shared" si="1"/>
        <v>0.003513109927258984</v>
      </c>
      <c r="H27" s="3">
        <f t="shared" si="2"/>
        <v>0.042467243513901305</v>
      </c>
      <c r="I27" s="4">
        <f t="shared" si="3"/>
        <v>0.20607581981858353</v>
      </c>
      <c r="N27" t="s">
        <v>89</v>
      </c>
      <c r="O27">
        <f>IMABS(N27)</f>
        <v>0.010901684821383827</v>
      </c>
      <c r="P27" t="s">
        <v>121</v>
      </c>
      <c r="Q27">
        <f>IMABS(P27)</f>
        <v>0.8640848416397819</v>
      </c>
      <c r="R27" t="s">
        <v>31</v>
      </c>
      <c r="S27">
        <f>IMABS(R27)</f>
        <v>1.3823613580014202</v>
      </c>
    </row>
    <row r="28" spans="3:19" ht="12.75">
      <c r="C28" s="2">
        <v>0.13324316642949788</v>
      </c>
      <c r="D28" s="2">
        <v>0.08512364738852976</v>
      </c>
      <c r="E28" s="2">
        <v>0.42431999985308394</v>
      </c>
      <c r="F28" s="3">
        <f t="shared" si="0"/>
        <v>0.01775374140015887</v>
      </c>
      <c r="G28" s="3">
        <f t="shared" si="1"/>
        <v>0.007246035344726749</v>
      </c>
      <c r="H28" s="3">
        <f t="shared" si="2"/>
        <v>0.03241708867178319</v>
      </c>
      <c r="I28" s="4">
        <f t="shared" si="3"/>
        <v>0.18004746227532115</v>
      </c>
      <c r="N28" t="s">
        <v>90</v>
      </c>
      <c r="O28">
        <f>IMABS(N28)</f>
        <v>0.02168023193203406</v>
      </c>
      <c r="P28" t="s">
        <v>0</v>
      </c>
      <c r="Q28">
        <f>IMABS(P28)</f>
        <v>0.883036464193953</v>
      </c>
      <c r="R28" t="s">
        <v>32</v>
      </c>
      <c r="S28">
        <f>IMABS(R28)</f>
        <v>1.3978258360715448</v>
      </c>
    </row>
    <row r="29" spans="3:19" ht="12.75">
      <c r="C29" s="2">
        <v>0.1505035460355629</v>
      </c>
      <c r="D29" s="2">
        <v>0.10279626837573386</v>
      </c>
      <c r="E29" s="2">
        <v>0.3817581761588194</v>
      </c>
      <c r="F29" s="3">
        <f t="shared" si="0"/>
        <v>0.022651317369278803</v>
      </c>
      <c r="G29" s="3">
        <f t="shared" si="1"/>
        <v>0.0105670727919759</v>
      </c>
      <c r="H29" s="3">
        <f t="shared" si="2"/>
        <v>0.021239945040569187</v>
      </c>
      <c r="I29" s="4">
        <f t="shared" si="3"/>
        <v>0.14573930506410818</v>
      </c>
      <c r="N29" t="s">
        <v>91</v>
      </c>
      <c r="O29">
        <f>IMABS(N29)</f>
        <v>0.014449557123916299</v>
      </c>
      <c r="P29" t="s">
        <v>1</v>
      </c>
      <c r="Q29">
        <f>IMABS(P29)</f>
        <v>0.9407935218365554</v>
      </c>
      <c r="R29" t="s">
        <v>33</v>
      </c>
      <c r="S29">
        <f>IMABS(R29)</f>
        <v>1.4175677307380963</v>
      </c>
    </row>
    <row r="30" spans="3:19" ht="12.75">
      <c r="C30" s="2">
        <v>0.1574109609641338</v>
      </c>
      <c r="D30" s="2">
        <v>0.10859854853834237</v>
      </c>
      <c r="E30" s="2">
        <v>0.33036004197095237</v>
      </c>
      <c r="F30" s="3">
        <f t="shared" si="0"/>
        <v>0.024778210631652052</v>
      </c>
      <c r="G30" s="3">
        <f t="shared" si="1"/>
        <v>0.011793644744634705</v>
      </c>
      <c r="H30" s="3">
        <f t="shared" si="2"/>
        <v>0.01191105007525103</v>
      </c>
      <c r="I30" s="4">
        <f t="shared" si="3"/>
        <v>0.10913775733104941</v>
      </c>
      <c r="N30" t="s">
        <v>92</v>
      </c>
      <c r="O30">
        <f>IMABS(N30)</f>
        <v>0.02915280523869356</v>
      </c>
      <c r="P30" t="s">
        <v>2</v>
      </c>
      <c r="Q30">
        <f>IMABS(P30)</f>
        <v>0.9558189036970067</v>
      </c>
      <c r="R30" t="s">
        <v>34</v>
      </c>
      <c r="S30">
        <f>IMABS(R30)</f>
        <v>1.464229206413362</v>
      </c>
    </row>
    <row r="31" spans="3:19" ht="12.75">
      <c r="C31" s="2">
        <v>0.1457576200285285</v>
      </c>
      <c r="D31" s="2">
        <v>0.10072162099353862</v>
      </c>
      <c r="E31" s="2">
        <v>0.2760607677017804</v>
      </c>
      <c r="F31" s="3">
        <f t="shared" si="0"/>
        <v>0.02124528379638089</v>
      </c>
      <c r="G31" s="3">
        <f t="shared" si="1"/>
        <v>0.01014484493556604</v>
      </c>
      <c r="H31" s="3">
        <f t="shared" si="2"/>
        <v>0.005807895124682356</v>
      </c>
      <c r="I31" s="4">
        <f t="shared" si="3"/>
        <v>0.07620954746409636</v>
      </c>
      <c r="N31" t="s">
        <v>93</v>
      </c>
      <c r="O31">
        <f>IMABS(N31)</f>
        <v>0.02522713549977809</v>
      </c>
      <c r="P31" t="s">
        <v>3</v>
      </c>
      <c r="Q31">
        <f>IMABS(P31)</f>
        <v>1.0126767611489134</v>
      </c>
      <c r="R31" t="s">
        <v>35</v>
      </c>
      <c r="S31">
        <f>IMABS(R31)</f>
        <v>1.5177737338452986</v>
      </c>
    </row>
    <row r="32" spans="3:19" ht="12.75">
      <c r="C32" s="2">
        <v>0.1090774215977876</v>
      </c>
      <c r="D32" s="2">
        <v>0.07957876955533044</v>
      </c>
      <c r="E32" s="2">
        <v>0.2256999572050113</v>
      </c>
      <c r="F32" s="3">
        <f t="shared" si="0"/>
        <v>0.011897883902421502</v>
      </c>
      <c r="G32" s="3">
        <f t="shared" si="1"/>
        <v>0.006332780563940387</v>
      </c>
      <c r="H32" s="3">
        <f t="shared" si="2"/>
        <v>0.002594931553338741</v>
      </c>
      <c r="I32" s="4">
        <f t="shared" si="3"/>
        <v>0.050940470682343926</v>
      </c>
      <c r="N32" t="s">
        <v>94</v>
      </c>
      <c r="O32">
        <f>IMABS(N32)</f>
        <v>0.0024124059674080827</v>
      </c>
      <c r="P32" t="s">
        <v>4</v>
      </c>
      <c r="Q32">
        <f>IMABS(P32)</f>
        <v>1.0872102976288749</v>
      </c>
      <c r="R32" t="s">
        <v>36</v>
      </c>
      <c r="S32">
        <f>IMABS(R32)</f>
        <v>1.5874585513382544</v>
      </c>
    </row>
    <row r="33" spans="3:19" ht="12.75">
      <c r="C33" s="2">
        <v>0.047983862769440354</v>
      </c>
      <c r="D33" s="2">
        <v>0.04920141372685505</v>
      </c>
      <c r="E33" s="2">
        <v>0.1859105724273467</v>
      </c>
      <c r="F33" s="3">
        <f t="shared" si="0"/>
        <v>0.0023024510862764843</v>
      </c>
      <c r="G33" s="3">
        <f t="shared" si="1"/>
        <v>0.00242077911272116</v>
      </c>
      <c r="H33" s="3">
        <f t="shared" si="2"/>
        <v>0.0011945830613037825</v>
      </c>
      <c r="I33" s="4">
        <f t="shared" si="3"/>
        <v>0.03456274094026373</v>
      </c>
      <c r="N33" t="s">
        <v>95</v>
      </c>
      <c r="O33">
        <f>IMABS(N33)</f>
        <v>0.04292679670571082</v>
      </c>
      <c r="P33" t="s">
        <v>5</v>
      </c>
      <c r="Q33">
        <f>IMABS(P33)</f>
        <v>1.2258801936861035</v>
      </c>
      <c r="R33" t="s">
        <v>37</v>
      </c>
      <c r="S33">
        <f>IMABS(R33)</f>
        <v>1.6626632494064875</v>
      </c>
    </row>
    <row r="34" spans="3:19" ht="12.75">
      <c r="C34" s="2">
        <v>-0.028664544915962854</v>
      </c>
      <c r="D34" s="2">
        <v>0.016223936391460102</v>
      </c>
      <c r="E34" s="2">
        <v>0.16130986556391982</v>
      </c>
      <c r="F34" s="3">
        <f t="shared" si="0"/>
        <v>0.0008216561352392519</v>
      </c>
      <c r="G34" s="3">
        <f t="shared" si="1"/>
        <v>0.00026321611203414345</v>
      </c>
      <c r="H34" s="3">
        <f t="shared" si="2"/>
        <v>0.0006770858175397787</v>
      </c>
      <c r="I34" s="4">
        <f t="shared" si="3"/>
        <v>0.026020872728249888</v>
      </c>
      <c r="N34" t="s">
        <v>96</v>
      </c>
      <c r="O34">
        <f>IMABS(N34)</f>
        <v>0.024846902268291886</v>
      </c>
      <c r="P34" t="s">
        <v>6</v>
      </c>
      <c r="Q34">
        <f>IMABS(P34)</f>
        <v>1.34856148697126</v>
      </c>
      <c r="R34" t="s">
        <v>38</v>
      </c>
      <c r="S34">
        <f>IMABS(R34)</f>
        <v>1.7742521812430445</v>
      </c>
    </row>
    <row r="35" spans="3:19" ht="12.75">
      <c r="C35" s="2">
        <v>-0.10907131090202096</v>
      </c>
      <c r="D35" s="2">
        <v>-0.012621522848127271</v>
      </c>
      <c r="E35" s="2">
        <v>0.15319789736818945</v>
      </c>
      <c r="F35" s="3">
        <f t="shared" si="0"/>
        <v>0.011896550861885317</v>
      </c>
      <c r="G35" s="3">
        <f t="shared" si="1"/>
        <v>0.00015930283900579873</v>
      </c>
      <c r="H35" s="3">
        <f t="shared" si="2"/>
        <v>0.000550821925045542</v>
      </c>
      <c r="I35" s="4">
        <f t="shared" si="3"/>
        <v>0.02346959575803431</v>
      </c>
      <c r="N35" t="s">
        <v>97</v>
      </c>
      <c r="O35">
        <f>IMABS(N35)</f>
        <v>0.020974422079421</v>
      </c>
      <c r="P35" t="s">
        <v>7</v>
      </c>
      <c r="Q35">
        <f>IMABS(P35)</f>
        <v>1.5524021381870288</v>
      </c>
      <c r="R35" t="s">
        <v>39</v>
      </c>
      <c r="S35">
        <f>IMABS(R35)</f>
        <v>1.8972861411590185</v>
      </c>
    </row>
    <row r="36" spans="3:19" ht="12.75">
      <c r="C36" s="2">
        <v>-0.18154149946949272</v>
      </c>
      <c r="D36" s="2">
        <v>-0.03187054049408021</v>
      </c>
      <c r="E36" s="2">
        <v>0.1595086587922527</v>
      </c>
      <c r="F36" s="3">
        <f t="shared" si="0"/>
        <v>0.032957316029631825</v>
      </c>
      <c r="G36" s="3">
        <f t="shared" si="1"/>
        <v>0.0010157313513848064</v>
      </c>
      <c r="H36" s="3">
        <f t="shared" si="2"/>
        <v>0.0006473468713208315</v>
      </c>
      <c r="I36" s="4">
        <f t="shared" si="3"/>
        <v>0.025443012229703296</v>
      </c>
      <c r="N36" t="s">
        <v>98</v>
      </c>
      <c r="O36">
        <f>IMABS(N36)</f>
        <v>0.03684371390370346</v>
      </c>
      <c r="P36" t="s">
        <v>8</v>
      </c>
      <c r="Q36">
        <f>IMABS(P36)</f>
        <v>1.7210183817121354</v>
      </c>
      <c r="R36" t="s">
        <v>40</v>
      </c>
      <c r="S36">
        <f>IMABS(R36)</f>
        <v>2.0905935130721574</v>
      </c>
    </row>
    <row r="37" spans="3:19" ht="12.75">
      <c r="C37" s="2">
        <v>-0.23858268631819762</v>
      </c>
      <c r="D37" s="2">
        <v>-0.03946133160812256</v>
      </c>
      <c r="E37" s="2">
        <v>0.17544392903929204</v>
      </c>
      <c r="F37" s="3">
        <f t="shared" si="0"/>
        <v>0.05692169821080748</v>
      </c>
      <c r="G37" s="3">
        <f t="shared" si="1"/>
        <v>0.0015571966922862128</v>
      </c>
      <c r="H37" s="3">
        <f t="shared" si="2"/>
        <v>0.0009474436272214242</v>
      </c>
      <c r="I37" s="4">
        <f t="shared" si="3"/>
        <v>0.03078057223674414</v>
      </c>
      <c r="N37" t="s">
        <v>99</v>
      </c>
      <c r="O37">
        <f>IMABS(N37)</f>
        <v>0.03724663605276771</v>
      </c>
      <c r="P37" t="s">
        <v>9</v>
      </c>
      <c r="Q37">
        <f>IMABS(P37)</f>
        <v>2.105512558537969</v>
      </c>
      <c r="R37" t="s">
        <v>41</v>
      </c>
      <c r="S37">
        <f>IMABS(R37)</f>
        <v>2.259981662523784</v>
      </c>
    </row>
    <row r="38" spans="3:19" ht="12.75">
      <c r="C38" s="2">
        <v>-0.27990750179723606</v>
      </c>
      <c r="D38" s="2">
        <v>-0.03707276708515918</v>
      </c>
      <c r="E38" s="2">
        <v>0.1951745948433542</v>
      </c>
      <c r="F38" s="3">
        <f t="shared" si="0"/>
        <v>0.07834820956236971</v>
      </c>
      <c r="G38" s="3">
        <f t="shared" si="1"/>
        <v>0.0013743900593504617</v>
      </c>
      <c r="H38" s="3">
        <f t="shared" si="2"/>
        <v>0.0014510859796871684</v>
      </c>
      <c r="I38" s="4">
        <f t="shared" si="3"/>
        <v>0.03809312247226746</v>
      </c>
      <c r="N38" t="s">
        <v>100</v>
      </c>
      <c r="O38">
        <f>IMABS(N38)</f>
        <v>0.04096827648664574</v>
      </c>
      <c r="P38" t="s">
        <v>10</v>
      </c>
      <c r="Q38">
        <f>IMABS(P38)</f>
        <v>2.5060768925025236</v>
      </c>
      <c r="R38" t="s">
        <v>42</v>
      </c>
      <c r="S38">
        <f>IMABS(R38)</f>
        <v>2.522207171457414</v>
      </c>
    </row>
    <row r="39" spans="3:19" ht="12.75">
      <c r="C39" s="2">
        <v>-0.3085034767666383</v>
      </c>
      <c r="D39" s="2">
        <v>-0.028027097828990107</v>
      </c>
      <c r="E39" s="2">
        <v>0.21371097838593262</v>
      </c>
      <c r="F39" s="3">
        <f t="shared" si="0"/>
        <v>0.09517439517710374</v>
      </c>
      <c r="G39" s="3">
        <f t="shared" si="1"/>
        <v>0.000785518212715782</v>
      </c>
      <c r="H39" s="3">
        <f t="shared" si="2"/>
        <v>0.002085966503374582</v>
      </c>
      <c r="I39" s="4">
        <f t="shared" si="3"/>
        <v>0.045672382282672556</v>
      </c>
      <c r="N39" t="s">
        <v>101</v>
      </c>
      <c r="O39">
        <f>IMABS(N39)</f>
        <v>0.07035972070532395</v>
      </c>
      <c r="P39" t="s">
        <v>11</v>
      </c>
      <c r="Q39">
        <f>IMABS(P39)</f>
        <v>3.276686463498835</v>
      </c>
      <c r="R39" t="s">
        <v>43</v>
      </c>
      <c r="S39">
        <f>IMABS(R39)</f>
        <v>2.6613685299099386</v>
      </c>
    </row>
    <row r="40" spans="3:19" ht="12.75">
      <c r="C40" s="2">
        <v>-0.32780868167018085</v>
      </c>
      <c r="D40" s="2">
        <v>-0.014986368130774355</v>
      </c>
      <c r="E40" s="2">
        <v>0.2277245273004292</v>
      </c>
      <c r="F40" s="3">
        <f t="shared" si="0"/>
        <v>0.10745853177834196</v>
      </c>
      <c r="G40" s="3">
        <f t="shared" si="1"/>
        <v>0.00022459122975108923</v>
      </c>
      <c r="H40" s="3">
        <f t="shared" si="2"/>
        <v>0.002689299908234202</v>
      </c>
      <c r="I40" s="4">
        <f t="shared" si="3"/>
        <v>0.051858460334203924</v>
      </c>
      <c r="N40" t="s">
        <v>102</v>
      </c>
      <c r="O40">
        <f>IMABS(N40)</f>
        <v>0.07584216469412078</v>
      </c>
      <c r="P40" t="s">
        <v>12</v>
      </c>
      <c r="Q40">
        <f>IMABS(P40)</f>
        <v>4.251566283180872</v>
      </c>
      <c r="R40" t="s">
        <v>44</v>
      </c>
      <c r="S40">
        <f>IMABS(R40)</f>
        <v>2.710716474166575</v>
      </c>
    </row>
    <row r="41" spans="3:19" ht="12.75">
      <c r="C41" s="2">
        <v>-0.3385409670023566</v>
      </c>
      <c r="D41" s="2">
        <v>-4.449684930187564E-05</v>
      </c>
      <c r="E41" s="2">
        <v>0.23521771136581612</v>
      </c>
      <c r="F41" s="3">
        <f t="shared" si="0"/>
        <v>0.11460998633889069</v>
      </c>
      <c r="G41" s="3">
        <f t="shared" si="1"/>
        <v>1.9799695977938307E-09</v>
      </c>
      <c r="H41" s="3">
        <f t="shared" si="2"/>
        <v>0.0030611180636752255</v>
      </c>
      <c r="I41" s="4">
        <f t="shared" si="3"/>
        <v>0.05532737174017238</v>
      </c>
      <c r="N41" t="s">
        <v>103</v>
      </c>
      <c r="O41">
        <f>IMABS(N41)</f>
        <v>0.026418382407382483</v>
      </c>
      <c r="P41" t="s">
        <v>13</v>
      </c>
      <c r="Q41">
        <f>IMABS(P41)</f>
        <v>5.703438028402786</v>
      </c>
      <c r="R41" t="s">
        <v>45</v>
      </c>
      <c r="S41">
        <f>IMABS(R41)</f>
        <v>1.6922204930322708</v>
      </c>
    </row>
    <row r="42" spans="9:18" ht="12.75">
      <c r="I42" s="4"/>
      <c r="N42" t="s">
        <v>56</v>
      </c>
      <c r="P42" t="s">
        <v>56</v>
      </c>
      <c r="R42" t="s">
        <v>56</v>
      </c>
    </row>
    <row r="43" ht="12.75">
      <c r="I43" s="4"/>
    </row>
    <row r="44" ht="12.75">
      <c r="I44" s="4"/>
    </row>
    <row r="45" ht="12.75">
      <c r="I45" s="4"/>
    </row>
    <row r="46" ht="12.75">
      <c r="I46" s="4"/>
    </row>
    <row r="47" ht="12.75">
      <c r="I47" s="4"/>
    </row>
    <row r="48" ht="12.75">
      <c r="I48" s="4"/>
    </row>
    <row r="49" ht="12.75">
      <c r="I49" s="4"/>
    </row>
    <row r="50" ht="12.75">
      <c r="I50" s="4"/>
    </row>
    <row r="51" ht="12.75">
      <c r="I51" s="4"/>
    </row>
    <row r="52" ht="12.75">
      <c r="I52" s="4"/>
    </row>
  </sheetData>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B7"/>
  <sheetViews>
    <sheetView workbookViewId="0" topLeftCell="A1">
      <selection activeCell="A8" sqref="A8"/>
    </sheetView>
  </sheetViews>
  <sheetFormatPr defaultColWidth="11.00390625" defaultRowHeight="12"/>
  <sheetData>
    <row r="1" spans="1:2" ht="12.75">
      <c r="A1" t="s">
        <v>62</v>
      </c>
      <c r="B1">
        <v>0</v>
      </c>
    </row>
    <row r="2" ht="12.75">
      <c r="A2" t="s">
        <v>63</v>
      </c>
    </row>
    <row r="3" ht="12.75">
      <c r="A3" t="s">
        <v>64</v>
      </c>
    </row>
    <row r="4" ht="12.75">
      <c r="A4" t="s">
        <v>65</v>
      </c>
    </row>
    <row r="5" ht="12.75">
      <c r="A5" t="s">
        <v>66</v>
      </c>
    </row>
    <row r="6" ht="12.75">
      <c r="A6" t="s">
        <v>69</v>
      </c>
    </row>
    <row r="7" ht="12.75">
      <c r="A7" t="s">
        <v>27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11.00390625" defaultRowHeight="12"/>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Zowel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dc:creator>
  <cp:keywords/>
  <dc:description/>
  <cp:lastModifiedBy>Gerard</cp:lastModifiedBy>
  <cp:lastPrinted>1999-11-20T01:12:43Z</cp:lastPrinted>
  <dcterms:created xsi:type="dcterms:W3CDTF">1999-11-11T01:10:05Z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